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65436" windowWidth="24780" windowHeight="17380" activeTab="0"/>
  </bookViews>
  <sheets>
    <sheet name="INPU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<sst xmlns="http://schemas.openxmlformats.org/spreadsheetml/2006/main" count="80" uniqueCount="67">
  <si>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Cells A12 to A14: Alternative gearbox sprockets (Results % difference in B12 to B14)</t>
  </si>
  <si>
    <t>Honda CBR600RR (2007-2008)</t>
  </si>
  <si>
    <t>Stock: 16/41 525 Chain</t>
  </si>
  <si>
    <t>Cells B16 to B21: Gear ratios for 1st to 6th (from manufacturer's data)</t>
  </si>
  <si>
    <t>Cells B23 to B25: Input 3 selected gearshift points (in rpm)</t>
  </si>
  <si>
    <t>Cell B26: Input maximum rpm</t>
  </si>
  <si>
    <t>Cell B3: Effective rolling diameter of your chosen tyre (in inches)</t>
  </si>
  <si>
    <t>Warning:</t>
  </si>
  <si>
    <t>This spreadsheet is not in SI units! (You may need to convert to SI units for your documentation).</t>
  </si>
  <si>
    <t>Errors and omissions excepted</t>
  </si>
  <si>
    <t>MPH</t>
  </si>
  <si>
    <t>Cells F5 to K24: Speed (in mph) at set RPM in gears 1 to 6</t>
  </si>
  <si>
    <t>Cells F25 to K27: Speed (in mph) at 3 shift points in gears 1 to 6</t>
  </si>
  <si>
    <t>Cells G30 to K33: Drop in RPM for gearchange at shift points.</t>
  </si>
  <si>
    <t>Cell G36: Gearbox Sprocket size (number of teeth)</t>
  </si>
  <si>
    <t>Cell G37: Rear Sprocket size (number of teeth)</t>
  </si>
  <si>
    <t>OUTPUT table:</t>
  </si>
  <si>
    <t>Primary reduction ratio</t>
  </si>
  <si>
    <t>Front Sprocket new no. teeth</t>
  </si>
  <si>
    <t>Rear Sprocket new no. teeth</t>
  </si>
  <si>
    <t>Final Drive Ratio</t>
  </si>
  <si>
    <t>1st</t>
  </si>
  <si>
    <t>2nd</t>
  </si>
  <si>
    <t>3rd</t>
  </si>
  <si>
    <t>4th</t>
  </si>
  <si>
    <t>5th</t>
  </si>
  <si>
    <t>6th</t>
  </si>
  <si>
    <t>MAX RPM</t>
  </si>
  <si>
    <t>Shift 2</t>
  </si>
  <si>
    <t>Shift 3</t>
  </si>
  <si>
    <t>Shift 4</t>
  </si>
  <si>
    <t>Shift 5</t>
  </si>
  <si>
    <t>Gear</t>
  </si>
  <si>
    <t>Tyre Dia    - Ins</t>
  </si>
  <si>
    <t>RPM DROP 
SHIFTING AT</t>
  </si>
  <si>
    <t>Rev Limit</t>
  </si>
  <si>
    <t>Percentage Variation</t>
  </si>
  <si>
    <t>Front Sprocket</t>
  </si>
  <si>
    <t>Rear Sprocket</t>
  </si>
  <si>
    <t>RPM</t>
  </si>
  <si>
    <t>1st    ()</t>
  </si>
  <si>
    <t>2nd   ()</t>
  </si>
  <si>
    <t>3rd    ()</t>
  </si>
  <si>
    <t xml:space="preserve">5th </t>
  </si>
  <si>
    <t xml:space="preserve">4th    </t>
  </si>
  <si>
    <t>Sprocket Calculator</t>
  </si>
  <si>
    <t>INPUTS</t>
  </si>
  <si>
    <t>Outputs</t>
  </si>
  <si>
    <t>Author: 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</si>
  <si>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</si>
  <si>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</si>
  <si>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</si>
  <si>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</si>
  <si>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</si>
  <si>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</si>
  <si>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</si>
  <si>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Author: Douglas Anderson</t>
  </si>
  <si>
    <t>e-mail: douglas @westgarage.co.uk</t>
  </si>
  <si>
    <t>Web: http://www.westgarage.co.uk</t>
  </si>
  <si>
    <t>Sprocket Calculator Version 01 - 09/11/2007</t>
  </si>
  <si>
    <t>This spreadsheet is "Freeware" please credit Westgarage Engineering Services.</t>
  </si>
  <si>
    <t>Notes:</t>
  </si>
  <si>
    <t>Add your vehicle data to the INPUT section in the shaded boxes</t>
  </si>
  <si>
    <t>Cell B4: Primary reduction of your gearbox (from manufacturer's data)</t>
  </si>
  <si>
    <t>Cell B7: Your selected gearbox sprocket (number of teeth)</t>
  </si>
  <si>
    <t>Cell B8: Your selected rear sprocket (number of teeth)</t>
  </si>
  <si>
    <t>Cell B9: Calculated cell (final drive ratio of front to rear sprockets)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</si>
</sst>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</numFmts>
  <fonts count="7">
    <font>
      <sz val="10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8" fontId="1" fillId="2" borderId="0" xfId="19" applyFont="1" applyFill="1" applyBorder="1" applyAlignment="1" applyProtection="1">
      <alignment horizontal="right"/>
      <protection/>
    </xf>
    <xf numFmtId="178" fontId="1" fillId="3" borderId="1" xfId="19" applyFont="1" applyFill="1" applyBorder="1" applyAlignment="1" applyProtection="1">
      <alignment horizontal="right"/>
      <protection/>
    </xf>
    <xf numFmtId="178" fontId="1" fillId="4" borderId="1" xfId="19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8" fontId="1" fillId="0" borderId="3" xfId="19" applyFont="1" applyBorder="1" applyAlignment="1" applyProtection="1">
      <alignment horizontal="left"/>
      <protection/>
    </xf>
    <xf numFmtId="178" fontId="3" fillId="0" borderId="3" xfId="19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1" fillId="3" borderId="5" xfId="19" applyFont="1" applyFill="1" applyBorder="1" applyAlignment="1" applyProtection="1">
      <alignment horizontal="right"/>
      <protection/>
    </xf>
    <xf numFmtId="178" fontId="1" fillId="2" borderId="3" xfId="19" applyFont="1" applyFill="1" applyBorder="1" applyAlignment="1" applyProtection="1">
      <alignment horizontal="right"/>
      <protection/>
    </xf>
    <xf numFmtId="178" fontId="1" fillId="4" borderId="5" xfId="19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1" fillId="0" borderId="8" xfId="19" applyFont="1" applyBorder="1" applyAlignment="1" applyProtection="1">
      <alignment horizontal="left"/>
      <protection/>
    </xf>
    <xf numFmtId="178" fontId="1" fillId="0" borderId="6" xfId="19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8" fontId="1" fillId="0" borderId="9" xfId="19" applyFont="1" applyBorder="1" applyAlignment="1" applyProtection="1">
      <alignment horizontal="right"/>
      <protection/>
    </xf>
    <xf numFmtId="178" fontId="1" fillId="0" borderId="10" xfId="19" applyFont="1" applyBorder="1" applyAlignment="1" applyProtection="1">
      <alignment horizontal="right"/>
      <protection/>
    </xf>
    <xf numFmtId="178" fontId="1" fillId="0" borderId="11" xfId="19" applyFont="1" applyBorder="1" applyAlignment="1" applyProtection="1">
      <alignment horizontal="left"/>
      <protection/>
    </xf>
    <xf numFmtId="178" fontId="1" fillId="0" borderId="12" xfId="19" applyFont="1" applyBorder="1" applyAlignment="1" applyProtection="1">
      <alignment horizontal="left"/>
      <protection/>
    </xf>
    <xf numFmtId="178" fontId="1" fillId="5" borderId="13" xfId="19" applyFont="1" applyFill="1" applyBorder="1" applyAlignment="1" applyProtection="1">
      <alignment horizontal="right"/>
      <protection/>
    </xf>
    <xf numFmtId="178" fontId="1" fillId="0" borderId="13" xfId="19" applyFont="1" applyBorder="1" applyAlignment="1" applyProtection="1">
      <alignment horizontal="right"/>
      <protection/>
    </xf>
    <xf numFmtId="178" fontId="1" fillId="3" borderId="13" xfId="19" applyFont="1" applyFill="1" applyBorder="1" applyAlignment="1" applyProtection="1">
      <alignment horizontal="right"/>
      <protection/>
    </xf>
    <xf numFmtId="178" fontId="1" fillId="3" borderId="11" xfId="19" applyFont="1" applyFill="1" applyBorder="1" applyAlignment="1" applyProtection="1">
      <alignment horizontal="right"/>
      <protection/>
    </xf>
    <xf numFmtId="178" fontId="1" fillId="3" borderId="12" xfId="19" applyFont="1" applyFill="1" applyBorder="1" applyAlignment="1" applyProtection="1">
      <alignment horizontal="right"/>
      <protection/>
    </xf>
    <xf numFmtId="178" fontId="1" fillId="2" borderId="13" xfId="19" applyFont="1" applyFill="1" applyBorder="1" applyAlignment="1" applyProtection="1">
      <alignment horizontal="right"/>
      <protection/>
    </xf>
    <xf numFmtId="178" fontId="1" fillId="2" borderId="11" xfId="19" applyFont="1" applyFill="1" applyBorder="1" applyAlignment="1" applyProtection="1">
      <alignment horizontal="right"/>
      <protection/>
    </xf>
    <xf numFmtId="178" fontId="1" fillId="2" borderId="12" xfId="19" applyFont="1" applyFill="1" applyBorder="1" applyAlignment="1" applyProtection="1">
      <alignment horizontal="right"/>
      <protection/>
    </xf>
    <xf numFmtId="178" fontId="1" fillId="4" borderId="13" xfId="19" applyFont="1" applyFill="1" applyBorder="1" applyAlignment="1" applyProtection="1">
      <alignment horizontal="right"/>
      <protection/>
    </xf>
    <xf numFmtId="178" fontId="1" fillId="4" borderId="11" xfId="19" applyFont="1" applyFill="1" applyBorder="1" applyAlignment="1" applyProtection="1">
      <alignment horizontal="right"/>
      <protection/>
    </xf>
    <xf numFmtId="178" fontId="1" fillId="4" borderId="12" xfId="19" applyFont="1" applyFill="1" applyBorder="1" applyAlignment="1" applyProtection="1">
      <alignment horizontal="right"/>
      <protection/>
    </xf>
    <xf numFmtId="178" fontId="5" fillId="6" borderId="14" xfId="19" applyFont="1" applyFill="1" applyBorder="1" applyAlignment="1" applyProtection="1">
      <alignment horizontal="right"/>
      <protection/>
    </xf>
    <xf numFmtId="178" fontId="5" fillId="6" borderId="15" xfId="19" applyFont="1" applyFill="1" applyBorder="1" applyAlignment="1" applyProtection="1">
      <alignment horizontal="right"/>
      <protection/>
    </xf>
    <xf numFmtId="178" fontId="5" fillId="6" borderId="16" xfId="19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horizontal="center"/>
    </xf>
    <xf numFmtId="178" fontId="1" fillId="7" borderId="4" xfId="19" applyFont="1" applyFill="1" applyBorder="1" applyProtection="1">
      <alignment/>
      <protection/>
    </xf>
    <xf numFmtId="178" fontId="5" fillId="6" borderId="3" xfId="19" applyFont="1" applyFill="1" applyBorder="1" applyAlignment="1" applyProtection="1">
      <alignment horizontal="right"/>
      <protection/>
    </xf>
    <xf numFmtId="178" fontId="1" fillId="7" borderId="7" xfId="19" applyFont="1" applyFill="1" applyBorder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/>
      <protection/>
    </xf>
    <xf numFmtId="1" fontId="1" fillId="5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8" borderId="11" xfId="0" applyNumberFormat="1" applyFont="1" applyFill="1" applyBorder="1" applyAlignment="1" applyProtection="1">
      <alignment horizontal="right"/>
      <protection/>
    </xf>
    <xf numFmtId="1" fontId="1" fillId="8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8" fontId="6" fillId="0" borderId="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78" fontId="6" fillId="0" borderId="7" xfId="0" applyNumberFormat="1" applyFont="1" applyBorder="1" applyAlignment="1" applyProtection="1">
      <alignment/>
      <protection/>
    </xf>
    <xf numFmtId="178" fontId="1" fillId="9" borderId="4" xfId="19" applyFont="1" applyFill="1" applyBorder="1" applyProtection="1">
      <alignment/>
      <protection locked="0"/>
    </xf>
    <xf numFmtId="178" fontId="2" fillId="0" borderId="4" xfId="19" applyBorder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8" fontId="4" fillId="10" borderId="4" xfId="19" applyFont="1" applyFill="1" applyBorder="1" applyProtection="1">
      <alignment/>
      <protection locked="0"/>
    </xf>
    <xf numFmtId="178" fontId="1" fillId="9" borderId="20" xfId="19" applyFont="1" applyFill="1" applyBorder="1" applyAlignment="1" applyProtection="1">
      <alignment horizontal="left" indent="3"/>
      <protection locked="0"/>
    </xf>
    <xf numFmtId="178" fontId="1" fillId="3" borderId="21" xfId="19" applyFont="1" applyFill="1" applyBorder="1" applyAlignment="1" applyProtection="1">
      <alignment horizontal="right"/>
      <protection locked="0"/>
    </xf>
    <xf numFmtId="178" fontId="1" fillId="2" borderId="4" xfId="19" applyFont="1" applyFill="1" applyBorder="1" applyAlignment="1" applyProtection="1">
      <alignment horizontal="right"/>
      <protection locked="0"/>
    </xf>
    <xf numFmtId="178" fontId="1" fillId="4" borderId="21" xfId="19" applyFont="1" applyFill="1" applyBorder="1" applyAlignment="1" applyProtection="1">
      <alignment horizontal="right"/>
      <protection locked="0"/>
    </xf>
    <xf numFmtId="178" fontId="5" fillId="6" borderId="21" xfId="19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78" fontId="1" fillId="0" borderId="4" xfId="19" applyFont="1" applyFill="1" applyBorder="1" applyProtection="1">
      <alignment/>
      <protection locked="0"/>
    </xf>
    <xf numFmtId="178" fontId="2" fillId="0" borderId="4" xfId="19" applyFill="1" applyBorder="1" applyProtection="1">
      <alignment/>
      <protection locked="0"/>
    </xf>
    <xf numFmtId="9" fontId="1" fillId="0" borderId="4" xfId="19" applyNumberFormat="1" applyFont="1" applyFill="1" applyBorder="1" applyProtection="1">
      <alignment/>
      <protection/>
    </xf>
    <xf numFmtId="178" fontId="0" fillId="0" borderId="4" xfId="0" applyNumberFormat="1" applyFill="1" applyBorder="1" applyAlignment="1">
      <alignment/>
    </xf>
    <xf numFmtId="178" fontId="1" fillId="0" borderId="4" xfId="19" applyFont="1" applyFill="1" applyBorder="1" applyProtection="1">
      <alignment/>
      <protection/>
    </xf>
    <xf numFmtId="178" fontId="1" fillId="0" borderId="0" xfId="19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ar Ratios GS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38</xdr:row>
      <xdr:rowOff>28575</xdr:rowOff>
    </xdr:from>
    <xdr:to>
      <xdr:col>4</xdr:col>
      <xdr:colOff>200025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86675"/>
          <a:ext cx="3886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3914775</xdr:colOff>
      <xdr:row>0</xdr:row>
      <xdr:rowOff>66675</xdr:rowOff>
    </xdr:from>
    <xdr:to>
      <xdr:col>0</xdr:col>
      <xdr:colOff>7810500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3895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33.421875" style="0" bestFit="1" customWidth="1"/>
    <col min="2" max="2" width="8.8515625" style="0" customWidth="1"/>
    <col min="3" max="3" width="4.00390625" style="0" customWidth="1"/>
    <col min="4" max="4" width="11.421875" style="0" bestFit="1" customWidth="1"/>
    <col min="5" max="5" width="9.140625" style="16" customWidth="1"/>
    <col min="6" max="6" width="8.8515625" style="0" customWidth="1"/>
    <col min="7" max="11" width="12.140625" style="0" bestFit="1" customWidth="1"/>
    <col min="12" max="16384" width="8.8515625" style="0" customWidth="1"/>
  </cols>
  <sheetData>
    <row r="1" ht="12.75" thickBot="1"/>
    <row r="2" spans="1:11" ht="15.75" thickTop="1">
      <c r="A2" s="35" t="s">
        <v>46</v>
      </c>
      <c r="B2" s="4"/>
      <c r="D2" s="39" t="s">
        <v>47</v>
      </c>
      <c r="E2" s="17" t="s">
        <v>32</v>
      </c>
      <c r="F2" s="17" t="s">
        <v>21</v>
      </c>
      <c r="G2" s="17" t="s">
        <v>22</v>
      </c>
      <c r="H2" s="17" t="s">
        <v>23</v>
      </c>
      <c r="I2" s="17" t="s">
        <v>24</v>
      </c>
      <c r="J2" s="17" t="s">
        <v>25</v>
      </c>
      <c r="K2" s="18" t="s">
        <v>26</v>
      </c>
    </row>
    <row r="3" spans="1:11" ht="15">
      <c r="A3" s="5" t="s">
        <v>33</v>
      </c>
      <c r="B3" s="57">
        <v>19.5</v>
      </c>
      <c r="D3" s="40"/>
      <c r="E3" s="41"/>
      <c r="F3" s="19"/>
      <c r="G3" s="19"/>
      <c r="H3" s="19"/>
      <c r="I3" s="19"/>
      <c r="J3" s="19"/>
      <c r="K3" s="20"/>
    </row>
    <row r="4" spans="1:11" ht="15">
      <c r="A4" s="5" t="s">
        <v>17</v>
      </c>
      <c r="B4" s="57">
        <v>2.111</v>
      </c>
      <c r="D4" s="40"/>
      <c r="E4" s="42" t="s">
        <v>39</v>
      </c>
      <c r="F4" s="42" t="s">
        <v>10</v>
      </c>
      <c r="G4" s="42" t="s">
        <v>10</v>
      </c>
      <c r="H4" s="42" t="s">
        <v>10</v>
      </c>
      <c r="I4" s="42" t="s">
        <v>10</v>
      </c>
      <c r="J4" s="42" t="s">
        <v>10</v>
      </c>
      <c r="K4" s="42" t="s">
        <v>10</v>
      </c>
    </row>
    <row r="5" spans="1:11" ht="15">
      <c r="A5" s="6"/>
      <c r="B5" s="58"/>
      <c r="D5" s="21" t="s">
        <v>28</v>
      </c>
      <c r="E5" s="43">
        <v>4000</v>
      </c>
      <c r="F5" s="43">
        <f aca="true" t="shared" si="0" ref="F5:F28">ROUND((($E5*60)/($B$4*$B$16*$B$9))*PI()*$B$3/(12*3*1760),0)</f>
        <v>12</v>
      </c>
      <c r="G5" s="43">
        <f aca="true" t="shared" si="1" ref="G5:G28">ROUND((($E5*60)/($B$4*$B$17*$B$9))*PI()*$B$3/(12*3*1760),0)</f>
        <v>17</v>
      </c>
      <c r="H5" s="43">
        <f aca="true" t="shared" si="2" ref="H5:H28">ROUND((($E5*60)/($B$4*$B$18*$B$9))*PI()*$B$3/(12*3*1760),0)</f>
        <v>20</v>
      </c>
      <c r="I5" s="43">
        <f aca="true" t="shared" si="3" ref="I5:I28">ROUND((($E5*60)/($B$4*$B$19*$B$9))*PI()*$B$3/(12*3*1760),0)</f>
        <v>24</v>
      </c>
      <c r="J5" s="43">
        <f aca="true" t="shared" si="4" ref="J5:J28">ROUND((($E5*60)/($B$4*$B$20*$B$9))*PI()*$B$3/(12*3*1760),0)</f>
        <v>26</v>
      </c>
      <c r="K5" s="44">
        <f aca="true" t="shared" si="5" ref="K5:K28">ROUND((($E5*60)/($B$4*$B$21*$B$9))*PI()*$B$3/(12*3*1760),0)</f>
        <v>28</v>
      </c>
    </row>
    <row r="6" spans="1:11" ht="15">
      <c r="A6" s="7"/>
      <c r="B6" s="59"/>
      <c r="D6" s="22"/>
      <c r="E6" s="45">
        <v>4250</v>
      </c>
      <c r="F6" s="45">
        <f t="shared" si="0"/>
        <v>13</v>
      </c>
      <c r="G6" s="45">
        <f t="shared" si="1"/>
        <v>18</v>
      </c>
      <c r="H6" s="45">
        <f t="shared" si="2"/>
        <v>22</v>
      </c>
      <c r="I6" s="45">
        <f t="shared" si="3"/>
        <v>25</v>
      </c>
      <c r="J6" s="45">
        <f t="shared" si="4"/>
        <v>28</v>
      </c>
      <c r="K6" s="46">
        <f t="shared" si="5"/>
        <v>30</v>
      </c>
    </row>
    <row r="7" spans="1:11" ht="15">
      <c r="A7" s="5" t="s">
        <v>18</v>
      </c>
      <c r="B7" s="60">
        <v>13</v>
      </c>
      <c r="D7" s="40"/>
      <c r="E7" s="45">
        <v>4500</v>
      </c>
      <c r="F7" s="45">
        <f t="shared" si="0"/>
        <v>14</v>
      </c>
      <c r="G7" s="45">
        <f t="shared" si="1"/>
        <v>19</v>
      </c>
      <c r="H7" s="45">
        <f t="shared" si="2"/>
        <v>23</v>
      </c>
      <c r="I7" s="45">
        <f t="shared" si="3"/>
        <v>27</v>
      </c>
      <c r="J7" s="45">
        <f t="shared" si="4"/>
        <v>29</v>
      </c>
      <c r="K7" s="46">
        <f t="shared" si="5"/>
        <v>32</v>
      </c>
    </row>
    <row r="8" spans="1:11" ht="15">
      <c r="A8" s="5" t="s">
        <v>19</v>
      </c>
      <c r="B8" s="60">
        <v>42</v>
      </c>
      <c r="D8" s="40"/>
      <c r="E8" s="45">
        <v>4750</v>
      </c>
      <c r="F8" s="45">
        <f t="shared" si="0"/>
        <v>15</v>
      </c>
      <c r="G8" s="45">
        <f t="shared" si="1"/>
        <v>20</v>
      </c>
      <c r="H8" s="45">
        <f t="shared" si="2"/>
        <v>24</v>
      </c>
      <c r="I8" s="45">
        <f t="shared" si="3"/>
        <v>28</v>
      </c>
      <c r="J8" s="45">
        <f t="shared" si="4"/>
        <v>31</v>
      </c>
      <c r="K8" s="46">
        <f t="shared" si="5"/>
        <v>33</v>
      </c>
    </row>
    <row r="9" spans="1:11" ht="15">
      <c r="A9" s="5" t="s">
        <v>20</v>
      </c>
      <c r="B9" s="71">
        <f>B8/B7</f>
        <v>3.230769230769231</v>
      </c>
      <c r="D9" s="40"/>
      <c r="E9" s="45">
        <v>5000</v>
      </c>
      <c r="F9" s="45">
        <f t="shared" si="0"/>
        <v>15</v>
      </c>
      <c r="G9" s="45">
        <f t="shared" si="1"/>
        <v>21</v>
      </c>
      <c r="H9" s="45">
        <f t="shared" si="2"/>
        <v>26</v>
      </c>
      <c r="I9" s="45">
        <f t="shared" si="3"/>
        <v>29</v>
      </c>
      <c r="J9" s="45">
        <f t="shared" si="4"/>
        <v>33</v>
      </c>
      <c r="K9" s="46">
        <f t="shared" si="5"/>
        <v>35</v>
      </c>
    </row>
    <row r="10" spans="1:11" ht="15">
      <c r="A10" s="6"/>
      <c r="B10" s="68"/>
      <c r="D10" s="40"/>
      <c r="E10" s="45">
        <v>5250</v>
      </c>
      <c r="F10" s="45">
        <f t="shared" si="0"/>
        <v>16</v>
      </c>
      <c r="G10" s="45">
        <f t="shared" si="1"/>
        <v>22</v>
      </c>
      <c r="H10" s="45">
        <f t="shared" si="2"/>
        <v>27</v>
      </c>
      <c r="I10" s="45">
        <f t="shared" si="3"/>
        <v>31</v>
      </c>
      <c r="J10" s="45">
        <f t="shared" si="4"/>
        <v>34</v>
      </c>
      <c r="K10" s="46">
        <f t="shared" si="5"/>
        <v>37</v>
      </c>
    </row>
    <row r="11" spans="1:11" ht="15">
      <c r="A11" s="5" t="s">
        <v>36</v>
      </c>
      <c r="B11" s="67"/>
      <c r="D11" s="40"/>
      <c r="E11" s="45">
        <v>5500</v>
      </c>
      <c r="F11" s="45">
        <f t="shared" si="0"/>
        <v>17</v>
      </c>
      <c r="G11" s="45">
        <f t="shared" si="1"/>
        <v>23</v>
      </c>
      <c r="H11" s="45">
        <f t="shared" si="2"/>
        <v>28</v>
      </c>
      <c r="I11" s="45">
        <f t="shared" si="3"/>
        <v>32</v>
      </c>
      <c r="J11" s="45">
        <f t="shared" si="4"/>
        <v>36</v>
      </c>
      <c r="K11" s="46">
        <f t="shared" si="5"/>
        <v>39</v>
      </c>
    </row>
    <row r="12" spans="1:11" ht="15">
      <c r="A12" s="61">
        <v>15</v>
      </c>
      <c r="B12" s="69">
        <f>(1-(A12/B7))</f>
        <v>-0.15384615384615374</v>
      </c>
      <c r="D12" s="40"/>
      <c r="E12" s="45">
        <v>5750</v>
      </c>
      <c r="F12" s="45">
        <f t="shared" si="0"/>
        <v>18</v>
      </c>
      <c r="G12" s="45">
        <f t="shared" si="1"/>
        <v>24</v>
      </c>
      <c r="H12" s="45">
        <f t="shared" si="2"/>
        <v>29</v>
      </c>
      <c r="I12" s="45">
        <f t="shared" si="3"/>
        <v>34</v>
      </c>
      <c r="J12" s="45">
        <f t="shared" si="4"/>
        <v>38</v>
      </c>
      <c r="K12" s="46">
        <f t="shared" si="5"/>
        <v>40</v>
      </c>
    </row>
    <row r="13" spans="1:11" ht="15">
      <c r="A13" s="61">
        <v>16</v>
      </c>
      <c r="B13" s="69">
        <f>1-(A13/B7)</f>
        <v>-0.23076923076923084</v>
      </c>
      <c r="D13" s="40"/>
      <c r="E13" s="47">
        <v>6000</v>
      </c>
      <c r="F13" s="47">
        <f t="shared" si="0"/>
        <v>19</v>
      </c>
      <c r="G13" s="47">
        <f t="shared" si="1"/>
        <v>26</v>
      </c>
      <c r="H13" s="47">
        <f t="shared" si="2"/>
        <v>31</v>
      </c>
      <c r="I13" s="47">
        <f t="shared" si="3"/>
        <v>35</v>
      </c>
      <c r="J13" s="47">
        <f t="shared" si="4"/>
        <v>39</v>
      </c>
      <c r="K13" s="48">
        <f t="shared" si="5"/>
        <v>42</v>
      </c>
    </row>
    <row r="14" spans="1:11" ht="15">
      <c r="A14" s="61">
        <v>17</v>
      </c>
      <c r="B14" s="69">
        <f>1-(A14/B7)</f>
        <v>-0.3076923076923077</v>
      </c>
      <c r="D14" s="40"/>
      <c r="E14" s="47">
        <v>6250</v>
      </c>
      <c r="F14" s="47">
        <f t="shared" si="0"/>
        <v>19</v>
      </c>
      <c r="G14" s="47">
        <f t="shared" si="1"/>
        <v>27</v>
      </c>
      <c r="H14" s="47">
        <f t="shared" si="2"/>
        <v>32</v>
      </c>
      <c r="I14" s="47">
        <f t="shared" si="3"/>
        <v>37</v>
      </c>
      <c r="J14" s="47">
        <f t="shared" si="4"/>
        <v>41</v>
      </c>
      <c r="K14" s="48">
        <f t="shared" si="5"/>
        <v>44</v>
      </c>
    </row>
    <row r="15" spans="1:11" ht="15">
      <c r="A15" s="7"/>
      <c r="B15" s="70"/>
      <c r="D15" s="40"/>
      <c r="E15" s="47">
        <v>6500</v>
      </c>
      <c r="F15" s="47">
        <f t="shared" si="0"/>
        <v>20</v>
      </c>
      <c r="G15" s="47">
        <f t="shared" si="1"/>
        <v>28</v>
      </c>
      <c r="H15" s="47">
        <f t="shared" si="2"/>
        <v>33</v>
      </c>
      <c r="I15" s="47">
        <f t="shared" si="3"/>
        <v>38</v>
      </c>
      <c r="J15" s="47">
        <f t="shared" si="4"/>
        <v>42</v>
      </c>
      <c r="K15" s="48">
        <f t="shared" si="5"/>
        <v>46</v>
      </c>
    </row>
    <row r="16" spans="1:11" ht="15">
      <c r="A16" s="5" t="s">
        <v>40</v>
      </c>
      <c r="B16" s="57">
        <v>2.75</v>
      </c>
      <c r="D16" s="40"/>
      <c r="E16" s="47">
        <v>6750</v>
      </c>
      <c r="F16" s="47">
        <f t="shared" si="0"/>
        <v>21</v>
      </c>
      <c r="G16" s="47">
        <f t="shared" si="1"/>
        <v>29</v>
      </c>
      <c r="H16" s="47">
        <f t="shared" si="2"/>
        <v>34</v>
      </c>
      <c r="I16" s="47">
        <f t="shared" si="3"/>
        <v>40</v>
      </c>
      <c r="J16" s="47">
        <f t="shared" si="4"/>
        <v>44</v>
      </c>
      <c r="K16" s="48">
        <f t="shared" si="5"/>
        <v>48</v>
      </c>
    </row>
    <row r="17" spans="1:11" ht="15">
      <c r="A17" s="5" t="s">
        <v>41</v>
      </c>
      <c r="B17" s="57">
        <v>2</v>
      </c>
      <c r="D17" s="40"/>
      <c r="E17" s="47">
        <v>7000</v>
      </c>
      <c r="F17" s="47">
        <f t="shared" si="0"/>
        <v>22</v>
      </c>
      <c r="G17" s="47">
        <f t="shared" si="1"/>
        <v>30</v>
      </c>
      <c r="H17" s="47">
        <f t="shared" si="2"/>
        <v>36</v>
      </c>
      <c r="I17" s="47">
        <f t="shared" si="3"/>
        <v>41</v>
      </c>
      <c r="J17" s="47">
        <f t="shared" si="4"/>
        <v>46</v>
      </c>
      <c r="K17" s="48">
        <f t="shared" si="5"/>
        <v>49</v>
      </c>
    </row>
    <row r="18" spans="1:11" ht="15">
      <c r="A18" s="5" t="s">
        <v>42</v>
      </c>
      <c r="B18" s="57">
        <v>1.667</v>
      </c>
      <c r="D18" s="40"/>
      <c r="E18" s="47">
        <v>7250</v>
      </c>
      <c r="F18" s="47">
        <f t="shared" si="0"/>
        <v>22</v>
      </c>
      <c r="G18" s="47">
        <f t="shared" si="1"/>
        <v>31</v>
      </c>
      <c r="H18" s="47">
        <f t="shared" si="2"/>
        <v>37</v>
      </c>
      <c r="I18" s="47">
        <f t="shared" si="3"/>
        <v>43</v>
      </c>
      <c r="J18" s="47">
        <f t="shared" si="4"/>
        <v>47</v>
      </c>
      <c r="K18" s="48">
        <f t="shared" si="5"/>
        <v>51</v>
      </c>
    </row>
    <row r="19" spans="1:11" ht="15">
      <c r="A19" s="5" t="s">
        <v>44</v>
      </c>
      <c r="B19" s="57">
        <v>1.444</v>
      </c>
      <c r="D19" s="40"/>
      <c r="E19" s="47">
        <v>7500</v>
      </c>
      <c r="F19" s="47">
        <f t="shared" si="0"/>
        <v>23</v>
      </c>
      <c r="G19" s="47">
        <f t="shared" si="1"/>
        <v>32</v>
      </c>
      <c r="H19" s="47">
        <f t="shared" si="2"/>
        <v>38</v>
      </c>
      <c r="I19" s="47">
        <f t="shared" si="3"/>
        <v>44</v>
      </c>
      <c r="J19" s="47">
        <f t="shared" si="4"/>
        <v>49</v>
      </c>
      <c r="K19" s="48">
        <f t="shared" si="5"/>
        <v>53</v>
      </c>
    </row>
    <row r="20" spans="1:11" ht="15">
      <c r="A20" s="5" t="s">
        <v>43</v>
      </c>
      <c r="B20" s="57">
        <v>1.304</v>
      </c>
      <c r="D20" s="40"/>
      <c r="E20" s="47">
        <v>7750</v>
      </c>
      <c r="F20" s="47">
        <f t="shared" si="0"/>
        <v>24</v>
      </c>
      <c r="G20" s="47">
        <f t="shared" si="1"/>
        <v>33</v>
      </c>
      <c r="H20" s="47">
        <f t="shared" si="2"/>
        <v>40</v>
      </c>
      <c r="I20" s="47">
        <f t="shared" si="3"/>
        <v>46</v>
      </c>
      <c r="J20" s="47">
        <f t="shared" si="4"/>
        <v>51</v>
      </c>
      <c r="K20" s="48">
        <f t="shared" si="5"/>
        <v>55</v>
      </c>
    </row>
    <row r="21" spans="1:11" ht="15">
      <c r="A21" s="5" t="s">
        <v>26</v>
      </c>
      <c r="B21" s="57">
        <v>1.208</v>
      </c>
      <c r="D21" s="40"/>
      <c r="E21" s="47">
        <v>8000</v>
      </c>
      <c r="F21" s="47">
        <f t="shared" si="0"/>
        <v>25</v>
      </c>
      <c r="G21" s="47">
        <f t="shared" si="1"/>
        <v>34</v>
      </c>
      <c r="H21" s="47">
        <f t="shared" si="2"/>
        <v>41</v>
      </c>
      <c r="I21" s="47">
        <f t="shared" si="3"/>
        <v>47</v>
      </c>
      <c r="J21" s="47">
        <f t="shared" si="4"/>
        <v>52</v>
      </c>
      <c r="K21" s="48">
        <f t="shared" si="5"/>
        <v>56</v>
      </c>
    </row>
    <row r="22" spans="1:11" ht="15">
      <c r="A22" s="7"/>
      <c r="B22" s="59"/>
      <c r="D22" s="40"/>
      <c r="E22" s="47">
        <v>8250</v>
      </c>
      <c r="F22" s="47">
        <f t="shared" si="0"/>
        <v>26</v>
      </c>
      <c r="G22" s="47">
        <f t="shared" si="1"/>
        <v>35</v>
      </c>
      <c r="H22" s="47">
        <f t="shared" si="2"/>
        <v>42</v>
      </c>
      <c r="I22" s="47">
        <f t="shared" si="3"/>
        <v>49</v>
      </c>
      <c r="J22" s="47">
        <f t="shared" si="4"/>
        <v>54</v>
      </c>
      <c r="K22" s="48">
        <f t="shared" si="5"/>
        <v>58</v>
      </c>
    </row>
    <row r="23" spans="1:11" ht="15">
      <c r="A23" s="9" t="s">
        <v>29</v>
      </c>
      <c r="B23" s="62">
        <v>9000</v>
      </c>
      <c r="D23" s="40"/>
      <c r="E23" s="47">
        <v>8500</v>
      </c>
      <c r="F23" s="47">
        <f t="shared" si="0"/>
        <v>26</v>
      </c>
      <c r="G23" s="47">
        <f t="shared" si="1"/>
        <v>36</v>
      </c>
      <c r="H23" s="47">
        <f t="shared" si="2"/>
        <v>43</v>
      </c>
      <c r="I23" s="47">
        <f t="shared" si="3"/>
        <v>50</v>
      </c>
      <c r="J23" s="47">
        <f t="shared" si="4"/>
        <v>55</v>
      </c>
      <c r="K23" s="48">
        <f t="shared" si="5"/>
        <v>60</v>
      </c>
    </row>
    <row r="24" spans="1:11" ht="15">
      <c r="A24" s="10" t="s">
        <v>30</v>
      </c>
      <c r="B24" s="63">
        <v>11000</v>
      </c>
      <c r="D24" s="40"/>
      <c r="E24" s="47">
        <v>8750</v>
      </c>
      <c r="F24" s="47">
        <f t="shared" si="0"/>
        <v>27</v>
      </c>
      <c r="G24" s="47">
        <f t="shared" si="1"/>
        <v>37</v>
      </c>
      <c r="H24" s="47">
        <f t="shared" si="2"/>
        <v>45</v>
      </c>
      <c r="I24" s="47">
        <f t="shared" si="3"/>
        <v>52</v>
      </c>
      <c r="J24" s="47">
        <f t="shared" si="4"/>
        <v>57</v>
      </c>
      <c r="K24" s="48">
        <f t="shared" si="5"/>
        <v>62</v>
      </c>
    </row>
    <row r="25" spans="1:11" ht="15">
      <c r="A25" s="11" t="s">
        <v>31</v>
      </c>
      <c r="B25" s="64">
        <v>12000</v>
      </c>
      <c r="D25" s="23" t="s">
        <v>29</v>
      </c>
      <c r="E25" s="24">
        <f>$B$23</f>
        <v>9000</v>
      </c>
      <c r="F25" s="24">
        <f t="shared" si="0"/>
        <v>28</v>
      </c>
      <c r="G25" s="24">
        <f t="shared" si="1"/>
        <v>38</v>
      </c>
      <c r="H25" s="24">
        <f t="shared" si="2"/>
        <v>46</v>
      </c>
      <c r="I25" s="24">
        <f t="shared" si="3"/>
        <v>53</v>
      </c>
      <c r="J25" s="24">
        <f t="shared" si="4"/>
        <v>59</v>
      </c>
      <c r="K25" s="25">
        <f t="shared" si="5"/>
        <v>63</v>
      </c>
    </row>
    <row r="26" spans="1:11" ht="15">
      <c r="A26" s="37" t="s">
        <v>27</v>
      </c>
      <c r="B26" s="65">
        <v>13500</v>
      </c>
      <c r="D26" s="26" t="s">
        <v>30</v>
      </c>
      <c r="E26" s="27">
        <f>$B$24</f>
        <v>11000</v>
      </c>
      <c r="F26" s="27">
        <f t="shared" si="0"/>
        <v>34</v>
      </c>
      <c r="G26" s="27">
        <f t="shared" si="1"/>
        <v>47</v>
      </c>
      <c r="H26" s="27">
        <f t="shared" si="2"/>
        <v>56</v>
      </c>
      <c r="I26" s="27">
        <f t="shared" si="3"/>
        <v>65</v>
      </c>
      <c r="J26" s="27">
        <f t="shared" si="4"/>
        <v>72</v>
      </c>
      <c r="K26" s="28">
        <f t="shared" si="5"/>
        <v>77</v>
      </c>
    </row>
    <row r="27" spans="1:11" ht="15">
      <c r="A27" s="7"/>
      <c r="B27" s="8"/>
      <c r="D27" s="29" t="s">
        <v>31</v>
      </c>
      <c r="E27" s="30">
        <f>$B$25</f>
        <v>12000</v>
      </c>
      <c r="F27" s="30">
        <f t="shared" si="0"/>
        <v>37</v>
      </c>
      <c r="G27" s="30">
        <f t="shared" si="1"/>
        <v>51</v>
      </c>
      <c r="H27" s="30">
        <f t="shared" si="2"/>
        <v>61</v>
      </c>
      <c r="I27" s="30">
        <f t="shared" si="3"/>
        <v>71</v>
      </c>
      <c r="J27" s="30">
        <f t="shared" si="4"/>
        <v>78</v>
      </c>
      <c r="K27" s="31">
        <f t="shared" si="5"/>
        <v>84</v>
      </c>
    </row>
    <row r="28" spans="1:11" ht="15.75" thickBot="1">
      <c r="A28" s="12"/>
      <c r="B28" s="13"/>
      <c r="D28" s="32" t="s">
        <v>35</v>
      </c>
      <c r="E28" s="33">
        <f>$B$26</f>
        <v>13500</v>
      </c>
      <c r="F28" s="33">
        <f t="shared" si="0"/>
        <v>42</v>
      </c>
      <c r="G28" s="33">
        <f t="shared" si="1"/>
        <v>57</v>
      </c>
      <c r="H28" s="33">
        <f t="shared" si="2"/>
        <v>69</v>
      </c>
      <c r="I28" s="33">
        <f t="shared" si="3"/>
        <v>80</v>
      </c>
      <c r="J28" s="33">
        <f t="shared" si="4"/>
        <v>88</v>
      </c>
      <c r="K28" s="34">
        <f t="shared" si="5"/>
        <v>95</v>
      </c>
    </row>
    <row r="29" spans="4:11" ht="36" customHeight="1" thickBot="1" thickTop="1">
      <c r="D29" s="72" t="s">
        <v>34</v>
      </c>
      <c r="E29" s="73"/>
      <c r="F29" s="49"/>
      <c r="G29" s="49"/>
      <c r="H29" s="49"/>
      <c r="I29" s="49"/>
      <c r="J29" s="49"/>
      <c r="K29" s="49"/>
    </row>
    <row r="30" spans="1:11" ht="15.75" thickTop="1">
      <c r="A30" s="14" t="s">
        <v>1</v>
      </c>
      <c r="B30" s="4"/>
      <c r="D30" s="2" t="s">
        <v>29</v>
      </c>
      <c r="E30" s="2">
        <f>$B$23</f>
        <v>9000</v>
      </c>
      <c r="F30" s="49"/>
      <c r="G30" s="2" t="str">
        <f>ROUND(($E$25*$B$17/$B$16),-2)&amp;" RPM"</f>
        <v>6500 RPM</v>
      </c>
      <c r="H30" s="2" t="str">
        <f>ROUND(($E$25*$B$18/$B$17),-2)&amp;" RPM"</f>
        <v>7500 RPM</v>
      </c>
      <c r="I30" s="2" t="str">
        <f>ROUND(($E$25*$B$19/$B$18),-2)&amp;" RPM"</f>
        <v>7800 RPM</v>
      </c>
      <c r="J30" s="2" t="str">
        <f>ROUND(($E$25*$B$20/$B$19),-2)&amp;" RPM"</f>
        <v>8100 RPM</v>
      </c>
      <c r="K30" s="2" t="str">
        <f>ROUND(($E$25*$B$21/$B$20),-2)&amp;" RPM"</f>
        <v>8300 RPM</v>
      </c>
    </row>
    <row r="31" spans="1:11" ht="15">
      <c r="A31" s="5" t="s">
        <v>45</v>
      </c>
      <c r="B31" s="36"/>
      <c r="D31" s="1" t="s">
        <v>30</v>
      </c>
      <c r="E31" s="1">
        <f>$B$24</f>
        <v>11000</v>
      </c>
      <c r="F31" s="49"/>
      <c r="G31" s="1" t="str">
        <f>ROUND(($E$26*$B$17/$B$16),-2)&amp;" RPM"</f>
        <v>8000 RPM</v>
      </c>
      <c r="H31" s="1" t="str">
        <f>ROUND(($E$26*$B$18/$B$17),-2)&amp;" RPM"</f>
        <v>9200 RPM</v>
      </c>
      <c r="I31" s="1" t="str">
        <f>ROUND(($E$26*$B$19/$B$18),-2)&amp;" RPM"</f>
        <v>9500 RPM</v>
      </c>
      <c r="J31" s="1" t="str">
        <f>ROUND(($E$26*$B$20/$B$19),-2)&amp;" RPM"</f>
        <v>9900 RPM</v>
      </c>
      <c r="K31" s="1" t="str">
        <f>ROUND(($E$26*$B$21/$B$20),-2)&amp;" RPM"</f>
        <v>10200 RPM</v>
      </c>
    </row>
    <row r="32" spans="1:11" ht="15">
      <c r="A32" s="5" t="s">
        <v>48</v>
      </c>
      <c r="B32" s="36"/>
      <c r="D32" s="3" t="s">
        <v>31</v>
      </c>
      <c r="E32" s="3">
        <f>$B$25</f>
        <v>12000</v>
      </c>
      <c r="F32" s="49"/>
      <c r="G32" s="3" t="str">
        <f>ROUND(($E$27*$B$17/$B$16),-2)&amp;" RPM"</f>
        <v>8700 RPM</v>
      </c>
      <c r="H32" s="3" t="str">
        <f>ROUND(($E$27*$B$18/$B$17),-2)&amp;" RPM"</f>
        <v>10000 RPM</v>
      </c>
      <c r="I32" s="3" t="str">
        <f>ROUND(($E$27*$B$19/$B$18),-2)&amp;" RPM"</f>
        <v>10400 RPM</v>
      </c>
      <c r="J32" s="3" t="str">
        <f>ROUND(($E$27*$B$20/$B$19),-2)&amp;" RPM"</f>
        <v>10800 RPM</v>
      </c>
      <c r="K32" s="3" t="str">
        <f>ROUND(($E$27*$B$21/$B$20),-2)&amp;" RPM"</f>
        <v>11100 RPM</v>
      </c>
    </row>
    <row r="33" spans="1:11" ht="15">
      <c r="A33" s="5" t="s">
        <v>49</v>
      </c>
      <c r="B33" s="36"/>
      <c r="D33" s="49"/>
      <c r="E33" s="50"/>
      <c r="F33" s="49"/>
      <c r="G33" s="49"/>
      <c r="H33" s="49"/>
      <c r="I33" s="49"/>
      <c r="J33" s="49"/>
      <c r="K33" s="49"/>
    </row>
    <row r="34" spans="1:11" ht="15">
      <c r="A34" s="5"/>
      <c r="B34" s="36"/>
      <c r="D34" s="49"/>
      <c r="E34" s="50"/>
      <c r="F34" s="49"/>
      <c r="G34" s="49"/>
      <c r="H34" s="49"/>
      <c r="I34" s="49"/>
      <c r="J34" s="49"/>
      <c r="K34" s="49"/>
    </row>
    <row r="35" spans="1:11" ht="15.75" thickBot="1">
      <c r="A35" s="15" t="s">
        <v>2</v>
      </c>
      <c r="B35" s="38"/>
      <c r="D35" s="49"/>
      <c r="E35" s="50"/>
      <c r="F35" s="49"/>
      <c r="G35" s="49"/>
      <c r="H35" s="49"/>
      <c r="I35" s="49"/>
      <c r="J35" s="49"/>
      <c r="K35" s="49"/>
    </row>
    <row r="36" spans="4:11" ht="21.75" thickTop="1">
      <c r="D36" s="51"/>
      <c r="E36" s="52"/>
      <c r="F36" s="52" t="s">
        <v>37</v>
      </c>
      <c r="G36" s="53">
        <f>B7</f>
        <v>13</v>
      </c>
      <c r="H36" s="49"/>
      <c r="I36" s="49"/>
      <c r="J36" s="49"/>
      <c r="K36" s="49"/>
    </row>
    <row r="37" spans="4:11" ht="21.75" thickBot="1">
      <c r="D37" s="54"/>
      <c r="E37" s="55"/>
      <c r="F37" s="55" t="s">
        <v>38</v>
      </c>
      <c r="G37" s="56">
        <f>B8</f>
        <v>42</v>
      </c>
      <c r="H37" s="49"/>
      <c r="I37" s="49"/>
      <c r="J37" s="49"/>
      <c r="K37" s="49"/>
    </row>
    <row r="38" ht="12.75" thickTop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D29:E29"/>
  </mergeCells>
  <printOptions/>
  <pageMargins left="0.75" right="0.75" top="1" bottom="1" header="0.5" footer="0.5"/>
  <pageSetup fitToHeight="1" fitToWidth="1" orientation="landscape" paperSize="9" scale="72"/>
  <headerFooter alignWithMargins="0">
    <oddHeader>&amp;C&amp;"Arial,Bold"&amp;14&amp;F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17" sqref="D17"/>
    </sheetView>
  </sheetViews>
  <sheetFormatPr defaultColWidth="11.421875" defaultRowHeight="12.75"/>
  <cols>
    <col min="1" max="1" width="118.7109375" style="66" customWidth="1"/>
    <col min="2" max="16384" width="8.8515625" style="66" customWidth="1"/>
  </cols>
  <sheetData>
    <row r="1" ht="15">
      <c r="A1" s="66" t="s">
        <v>49</v>
      </c>
    </row>
    <row r="2" ht="15">
      <c r="A2" s="66" t="s">
        <v>50</v>
      </c>
    </row>
    <row r="3" ht="15">
      <c r="A3" s="66" t="s">
        <v>51</v>
      </c>
    </row>
    <row r="4" ht="15">
      <c r="A4" s="66" t="s">
        <v>52</v>
      </c>
    </row>
    <row r="5" ht="15">
      <c r="A5" s="66" t="s">
        <v>53</v>
      </c>
    </row>
    <row r="6" ht="15">
      <c r="A6" s="66" t="s">
        <v>54</v>
      </c>
    </row>
    <row r="7" ht="15">
      <c r="A7" s="66" t="s">
        <v>55</v>
      </c>
    </row>
    <row r="8" ht="15"/>
    <row r="9" ht="15">
      <c r="A9" s="66" t="s">
        <v>56</v>
      </c>
    </row>
    <row r="10" ht="15">
      <c r="A10" s="66" t="s">
        <v>57</v>
      </c>
    </row>
    <row r="11" ht="15">
      <c r="A11" s="66" t="s">
        <v>58</v>
      </c>
    </row>
    <row r="12" ht="15"/>
    <row r="13" ht="15">
      <c r="A13" s="66" t="s">
        <v>59</v>
      </c>
    </row>
    <row r="14" ht="15">
      <c r="A14" s="66" t="s">
        <v>60</v>
      </c>
    </row>
    <row r="16" ht="15">
      <c r="A16" s="66" t="s">
        <v>61</v>
      </c>
    </row>
    <row r="17" ht="15">
      <c r="A17" s="66" t="s">
        <v>62</v>
      </c>
    </row>
    <row r="18" ht="15">
      <c r="A18" s="66" t="s">
        <v>6</v>
      </c>
    </row>
    <row r="19" ht="15">
      <c r="A19" s="66" t="s">
        <v>63</v>
      </c>
    </row>
    <row r="20" ht="15">
      <c r="A20" s="66" t="s">
        <v>64</v>
      </c>
    </row>
    <row r="21" ht="15">
      <c r="A21" s="66" t="s">
        <v>65</v>
      </c>
    </row>
    <row r="22" ht="15">
      <c r="A22" s="66" t="s">
        <v>66</v>
      </c>
    </row>
    <row r="23" ht="15">
      <c r="A23" s="66" t="s">
        <v>0</v>
      </c>
    </row>
    <row r="24" ht="15">
      <c r="A24" s="66" t="s">
        <v>3</v>
      </c>
    </row>
    <row r="25" ht="15">
      <c r="A25" s="66" t="s">
        <v>4</v>
      </c>
    </row>
    <row r="26" ht="15">
      <c r="A26" s="66" t="s">
        <v>5</v>
      </c>
    </row>
    <row r="28" ht="15">
      <c r="A28" s="66" t="s">
        <v>16</v>
      </c>
    </row>
    <row r="29" ht="15">
      <c r="A29" s="66" t="s">
        <v>11</v>
      </c>
    </row>
    <row r="30" ht="15">
      <c r="A30" s="66" t="s">
        <v>12</v>
      </c>
    </row>
    <row r="31" ht="15">
      <c r="A31" s="66" t="s">
        <v>13</v>
      </c>
    </row>
    <row r="32" ht="15">
      <c r="A32" s="66" t="s">
        <v>14</v>
      </c>
    </row>
    <row r="33" ht="15">
      <c r="A33" s="66" t="s">
        <v>15</v>
      </c>
    </row>
    <row r="35" ht="15">
      <c r="A35" s="66" t="s">
        <v>7</v>
      </c>
    </row>
    <row r="36" ht="15">
      <c r="A36" s="66" t="s">
        <v>8</v>
      </c>
    </row>
    <row r="37" ht="15">
      <c r="A37" s="66" t="s">
        <v>9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Westgarage Engineering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Student BMW F800S</dc:title>
  <dc:subject>Sprocket Calculator</dc:subject>
  <dc:creator>Douglas Anderson</dc:creator>
  <cp:keywords/>
  <dc:description>Issue: 01 - 09/11/2007</dc:description>
  <cp:lastModifiedBy>Douglas Anderson</cp:lastModifiedBy>
  <cp:lastPrinted>2003-08-22T14:39:40Z</cp:lastPrinted>
  <dcterms:created xsi:type="dcterms:W3CDTF">2002-12-25T23:47:20Z</dcterms:created>
  <dcterms:modified xsi:type="dcterms:W3CDTF">2003-01-18T13:19:51Z</dcterms:modified>
  <cp:category/>
  <cp:version/>
  <cp:contentType/>
  <cp:contentStatus/>
</cp:coreProperties>
</file>